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1&gt;1200" sheetId="2" r:id="rId1"/>
  </sheets>
  <definedNames>
    <definedName name="_xlnm.Print_Area" localSheetId="0">'A1&gt;1200'!$A$1:$F$30</definedName>
  </definedNames>
  <calcPr calcId="152511"/>
</workbook>
</file>

<file path=xl/calcChain.xml><?xml version="1.0" encoding="utf-8"?>
<calcChain xmlns="http://schemas.openxmlformats.org/spreadsheetml/2006/main">
  <c r="F14" i="2" l="1"/>
  <c r="F16" i="2"/>
  <c r="F17" i="2"/>
  <c r="F18" i="2"/>
  <c r="F19" i="2"/>
  <c r="F20" i="2"/>
  <c r="F15" i="2"/>
  <c r="J3" i="2" l="1"/>
  <c r="J4" i="2"/>
  <c r="J5" i="2"/>
  <c r="J6" i="2"/>
  <c r="J7" i="2"/>
  <c r="J8" i="2"/>
  <c r="J9" i="2"/>
  <c r="J10" i="2"/>
  <c r="F29" i="2"/>
  <c r="F27" i="2"/>
  <c r="F28" i="2"/>
  <c r="F26" i="2"/>
  <c r="F22" i="2" l="1"/>
  <c r="F8" i="2"/>
  <c r="F7" i="2"/>
  <c r="F6" i="2"/>
  <c r="F5" i="2"/>
  <c r="F4" i="2"/>
  <c r="F3" i="2" l="1"/>
  <c r="F11" i="2" s="1"/>
</calcChain>
</file>

<file path=xl/sharedStrings.xml><?xml version="1.0" encoding="utf-8"?>
<sst xmlns="http://schemas.openxmlformats.org/spreadsheetml/2006/main" count="66" uniqueCount="48">
  <si>
    <t>Elenco Forniture A.1 Realizzazione di infrastrutture
Modello di progetto &gt; 1.200 alunni 16 Access Point</t>
  </si>
  <si>
    <t>Fornitura</t>
  </si>
  <si>
    <t>Importo unitario &gt;1200 iva inclusa</t>
  </si>
  <si>
    <t>Quantità</t>
  </si>
  <si>
    <t>Totale &gt;1200 iva inclusa</t>
  </si>
  <si>
    <t>Switch distribuito, funzioni minime:
- configurabile e controllabile dal gateway e singolarmente configurabili rispetto agli indirizzi rilasciati in DHCP
- gestione centralizzata e monitoraggio degli Access Point e degli utenti connessi 
- alimentabile via cavo Ethernet (PoE) o con alimentatore
- Porte Ethernet: 10/100</t>
  </si>
  <si>
    <t>Access Point:
Tecnologia di connessione: Wi-Fi
Banda di frequenza: 2.4 Ghz
Porta10/100 Ethernet
Tecnologia di alimentazione: PoE
Data Link Protocol: IEEE 802.11b/g/n
Funzione di client isolation
Indicatori LED di stato e funzionamento</t>
  </si>
  <si>
    <t>Attività configurazione apparati</t>
  </si>
  <si>
    <t>Cablaggio strutturato (cavi, prese elettriche e di rete, scatole, torrette, connettori, ecc.)</t>
  </si>
  <si>
    <t>Fornitura e posa in opera dei materiali per la realizzazione del cablaggio strutturato realizzato in Cat. 6.</t>
  </si>
  <si>
    <t>Software per la sicurezza</t>
  </si>
  <si>
    <t>Importo unitario &lt;1200 iva inclusa</t>
  </si>
  <si>
    <t>Totale &lt;1200 iva inclusa</t>
  </si>
  <si>
    <t>Software indispensabili per l’utilizzo didattico ottimale delle apparecchiature (es. software per la didattica)</t>
  </si>
  <si>
    <t>Licenze software cloud per docenti e studenti per la creazione e condivisione di materiale didattico multimediale interattivo: per creare libri multimediali, condividere e assegnare materiale didattico; creare documenti multimediali contenenti in un’unica pagina testo, immagini, audio, video, esercizi completabili, quiz, canvas. Modalità di utilizzo online o offline: 
• In modalità online: creazione, modifica, condivisione e visualizzazione di pagine, libri (web-book) e canvas; 
• in modalità offline: utilizzo dell’ebook creato; utilizzo dell’app per la creazione, modifica, salvataggio e condivisione di canvas (con aggiunta di audio).</t>
  </si>
  <si>
    <t>TOTALE</t>
  </si>
  <si>
    <t xml:space="preserve">C. Acquisti di beni (fornitura) </t>
  </si>
  <si>
    <t xml:space="preserve">A. Progettazione 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</si>
  <si>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</si>
  <si>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</si>
  <si>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</si>
  <si>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</si>
  <si>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</si>
  <si>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</si>
  <si>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</si>
  <si>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Descrizione (max 50 caratteri)</t>
  </si>
  <si>
    <t>Ulteriori prodotti da poter richiedere nel bando</t>
  </si>
  <si>
    <t>Apparecchiature per collegamenti alla rete</t>
  </si>
  <si>
    <t>da Bando</t>
  </si>
  <si>
    <t>PC Laptop (Notebook)</t>
  </si>
  <si>
    <t>PC Desktop (PC fisso)</t>
  </si>
  <si>
    <t>Notebook</t>
  </si>
  <si>
    <t>PC Desktop e monitor</t>
  </si>
  <si>
    <t>Importo unitario iva inclusa</t>
  </si>
  <si>
    <t>Totale iva inclusa</t>
  </si>
  <si>
    <t>Voci di Costo</t>
  </si>
  <si>
    <t>Totale Bando A1.istituzioni scolastiche con più di 1.200 alunni</t>
  </si>
  <si>
    <t>Gateway di gestione rete e AP, espandibile</t>
  </si>
  <si>
    <t>Switch distribuito PoE 5p 10/100 configurato da GW</t>
  </si>
  <si>
    <t>Access Point PoE 10/100 Eth 2.4 Ghz 802.11b/g/n</t>
  </si>
  <si>
    <t>Cablaggio strutturato realizzato in Cat. 6.</t>
  </si>
  <si>
    <t>Software crezione contenuti didattici multimediali</t>
  </si>
  <si>
    <t>Software per la sicurezza del gateway</t>
  </si>
  <si>
    <t>Descrizione dettagliata 
(da NON inserire nel formulario del Progetto)</t>
  </si>
  <si>
    <t>Parental Control e gestione degli accessi. Incluso nel Gateway</t>
  </si>
  <si>
    <r>
      <rPr>
        <b/>
        <sz val="9"/>
        <color rgb="FFFF0000"/>
        <rFont val="Calibri"/>
        <family val="2"/>
        <scheme val="minor"/>
      </rPr>
      <t>Gateway scuola satellite minore di 150 alunni</t>
    </r>
    <r>
      <rPr>
        <sz val="9"/>
        <color theme="3"/>
        <rFont val="Calibri"/>
        <family val="2"/>
        <scheme val="minor"/>
      </rPr>
      <t xml:space="preserve">
Gateway con funzione di nodo centralizzato di gestione per tutta la rete cablata e Wi-Fi e degli access point; Funzioni minime: 
- protezione completa della rete interna (firewall), con possibilità di pubblicare su Internet (esporre) servizi, in modo selettivo;
- separazione, su porte diverse, di reti interne diverse (rete uffici: Presidenza,
Segreteria; reti didattiche: Laboratori, LIM), anche nel caso si utilizzi un unico accesso Internet (es. ADSL);
- governo delle attività Internet degli utenti interni, riconoscendoli per nome utente (e non solo per indirizzo IP);
- modalità di accesso ad Internet differenziate, ad es. per uffici, docenti, alunni;
- limitazione della navigazione per fasce orarie, per tempo massimo di navigazione e traffico massimo di navigazione.
- configurabile attraverso pagine web;
- funzioni di Network Controller, Wi-Fi Network Management, Hotspot Controller, VPN concentrator.
</t>
    </r>
    <r>
      <rPr>
        <b/>
        <i/>
        <sz val="9"/>
        <color theme="3"/>
        <rFont val="Calibri"/>
        <family val="2"/>
        <scheme val="minor"/>
      </rPr>
      <t>N.B. Questo gateway è necessario se è presente il gateway della scuola principale. Un Gateway gestisce 1 Switch, 1 Switch gestisce da 1 a 4 altri Switch, ogni Switch gestisce da 1 a 4 Access Point.</t>
    </r>
  </si>
  <si>
    <r>
      <rPr>
        <b/>
        <sz val="9"/>
        <color rgb="FFFF0000"/>
        <rFont val="Calibri"/>
        <family val="2"/>
        <scheme val="minor"/>
      </rPr>
      <t>Gateway scuola satellite minore di 300 alunni</t>
    </r>
    <r>
      <rPr>
        <sz val="9"/>
        <color theme="3"/>
        <rFont val="Calibri"/>
        <family val="2"/>
        <scheme val="minor"/>
      </rPr>
      <t xml:space="preserve">
Gateway con funzione di nodo centralizzato di gestione per tutta la rete cablata e Wi-Fi e degli access point; Funzioni minime: 
- protezione completa della rete interna (firewall), con possibilità di pubblicare su Internet (esporre) servizi, in modo selettivo;
- separazione, su porte diverse, di reti interne diverse (rete uffici: Presidenza,
Segreteria; reti didattiche: Laboratori, LIM), anche nel caso si utilizzi un unico accesso Internet (es. ADSL);
- governo delle attività Internet degli utenti interni, riconoscendoli per nome utente (e non solo per indirizzo IP);
- modalità di accesso ad Internet differenziate, ad es. per uffici, docenti, alunni;
- limitazione della navigazione per fasce orarie, per tempo massimo di navigazione e traffico massimo di navigazione.
- configurabile attraverso pagine web;
- funzioni di Network Controller, Wi-Fi Network Management, Hotspot Controller, VPN concentrator.
</t>
    </r>
    <r>
      <rPr>
        <b/>
        <i/>
        <sz val="9"/>
        <color theme="3"/>
        <rFont val="Calibri"/>
        <family val="2"/>
        <scheme val="minor"/>
      </rPr>
      <t>N.B. Questo gateway è necessario se è presente il gateway della scuola principale. Un Gateway gestisce 1 Switch, 1 Switch gestisce da 1 a 4 altri Switch, ogni Switch gestisce da 1 a 4 Access Point.</t>
    </r>
  </si>
  <si>
    <r>
      <rPr>
        <b/>
        <sz val="9"/>
        <color rgb="FFFF0000"/>
        <rFont val="Calibri"/>
        <family val="2"/>
        <scheme val="minor"/>
      </rPr>
      <t>Gateway scuola principale maggiore di 1200 alunni</t>
    </r>
    <r>
      <rPr>
        <sz val="9"/>
        <color theme="1"/>
        <rFont val="Calibri"/>
        <family val="2"/>
        <scheme val="minor"/>
      </rPr>
      <t xml:space="preserve">
Gateway con funzione di nodo centralizzato di gestione per tutta la rete cablata e Wi-Fi e degli access point; Funzioni minime: 
- protezione completa della rete interna (firewall), con possibilità di pubblicare su Internet (esporre) servizi, in modo selettivo;
- separazione, su porte diverse, di reti interne diverse (rete uffici: Presidenza,
Segreteria; reti didattiche: Laboratori, LIM), anche nel caso si utilizzi un unico accesso Internet (es. ADSL);
- governo delle attività Internet degli utenti interni, riconoscendoli per nome utente (e non solo per indirizzo IP);
- modalità di accesso ad Internet differenziate, ad es. per uffici, docenti, alunni;
- limitazione della navigazione per fasce orarie, per tempo massimo di navigazione e traffico massimo di navigazione.
- configurabile attraverso pagine web;
- funzioni di Network Controller, Wi-Fi Network Management, Hotspot Controller, VPN concentrator.
- espandibile con le funzionalità di: SMS server, Cloud Storage, Mail server, Protocollo informatico, Fax server, Centralino telefonico VoIP.
</t>
    </r>
    <r>
      <rPr>
        <b/>
        <i/>
        <sz val="9"/>
        <color rgb="FFFF0000"/>
        <rFont val="Calibri"/>
        <family val="2"/>
        <scheme val="minor"/>
      </rPr>
      <t>N.B. Un Gateway gestisce 1 Switch, 1 Switch gestisce da 1 a 4 altri Switch, ogni Switch gestisce da 1 a 4 Access Point.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</si>
</sst>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8" fontId="4" fillId="0" borderId="4" xfId="0" applyNumberFormat="1" applyFont="1" applyBorder="1"/>
    <xf numFmtId="1" fontId="4" fillId="0" borderId="4" xfId="1" applyNumberFormat="1" applyFont="1" applyBorder="1"/>
    <xf numFmtId="8" fontId="7" fillId="0" borderId="5" xfId="0" applyNumberFormat="1" applyFont="1" applyBorder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8" fontId="4" fillId="0" borderId="0" xfId="0" applyNumberFormat="1" applyFont="1" applyBorder="1"/>
    <xf numFmtId="1" fontId="4" fillId="0" borderId="0" xfId="1" applyNumberFormat="1" applyFont="1" applyBorder="1"/>
    <xf numFmtId="0" fontId="6" fillId="0" borderId="0" xfId="0" applyFont="1" applyAlignment="1">
      <alignment vertical="top" wrapText="1"/>
    </xf>
    <xf numFmtId="0" fontId="4" fillId="0" borderId="6" xfId="0" applyFont="1" applyBorder="1" applyAlignment="1"/>
    <xf numFmtId="9" fontId="4" fillId="0" borderId="7" xfId="0" applyNumberFormat="1" applyFont="1" applyBorder="1"/>
    <xf numFmtId="8" fontId="7" fillId="0" borderId="8" xfId="0" applyNumberFormat="1" applyFont="1" applyBorder="1"/>
    <xf numFmtId="8" fontId="0" fillId="0" borderId="0" xfId="0" applyNumberFormat="1"/>
    <xf numFmtId="0" fontId="4" fillId="0" borderId="0" xfId="0" applyFont="1" applyAlignment="1">
      <alignment vertical="top" wrapText="1"/>
    </xf>
    <xf numFmtId="0" fontId="4" fillId="0" borderId="9" xfId="0" applyFont="1" applyBorder="1" applyAlignment="1"/>
    <xf numFmtId="9" fontId="4" fillId="0" borderId="0" xfId="0" applyNumberFormat="1" applyFont="1" applyBorder="1"/>
    <xf numFmtId="8" fontId="4" fillId="0" borderId="10" xfId="0" applyNumberFormat="1" applyFont="1" applyBorder="1"/>
    <xf numFmtId="0" fontId="0" fillId="0" borderId="0" xfId="0" applyAlignment="1">
      <alignment wrapText="1"/>
    </xf>
    <xf numFmtId="0" fontId="4" fillId="0" borderId="11" xfId="0" applyFont="1" applyBorder="1" applyAlignment="1"/>
    <xf numFmtId="44" fontId="4" fillId="0" borderId="13" xfId="1" applyFont="1" applyBorder="1"/>
    <xf numFmtId="8" fontId="4" fillId="0" borderId="16" xfId="0" applyNumberFormat="1" applyFont="1" applyBorder="1"/>
    <xf numFmtId="0" fontId="4" fillId="0" borderId="0" xfId="0" applyFont="1" applyAlignment="1">
      <alignment wrapText="1"/>
    </xf>
    <xf numFmtId="0" fontId="4" fillId="0" borderId="0" xfId="0" applyFont="1"/>
    <xf numFmtId="1" fontId="4" fillId="0" borderId="0" xfId="1" applyNumberFormat="1" applyFont="1"/>
    <xf numFmtId="0" fontId="6" fillId="0" borderId="4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0" borderId="0" xfId="0" applyBorder="1"/>
    <xf numFmtId="8" fontId="0" fillId="0" borderId="0" xfId="0" applyNumberFormat="1" applyBorder="1"/>
    <xf numFmtId="0" fontId="3" fillId="0" borderId="14" xfId="0" applyFont="1" applyBorder="1" applyAlignment="1">
      <alignment wrapText="1"/>
    </xf>
    <xf numFmtId="8" fontId="3" fillId="0" borderId="15" xfId="0" applyNumberFormat="1" applyFont="1" applyBorder="1" applyAlignment="1">
      <alignment horizontal="right"/>
    </xf>
    <xf numFmtId="0" fontId="4" fillId="3" borderId="4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8" fontId="4" fillId="0" borderId="1" xfId="0" applyNumberFormat="1" applyFont="1" applyBorder="1" applyAlignment="1">
      <alignment vertical="top"/>
    </xf>
    <xf numFmtId="1" fontId="4" fillId="0" borderId="1" xfId="1" applyNumberFormat="1" applyFont="1" applyBorder="1" applyAlignment="1">
      <alignment vertical="top"/>
    </xf>
    <xf numFmtId="1" fontId="4" fillId="0" borderId="1" xfId="1" applyNumberFormat="1" applyFont="1" applyFill="1" applyBorder="1" applyAlignment="1">
      <alignment vertical="top"/>
    </xf>
    <xf numFmtId="8" fontId="4" fillId="0" borderId="2" xfId="0" applyNumberFormat="1" applyFont="1" applyBorder="1" applyAlignment="1">
      <alignment vertical="top"/>
    </xf>
    <xf numFmtId="1" fontId="4" fillId="0" borderId="2" xfId="1" applyNumberFormat="1" applyFont="1" applyBorder="1" applyAlignment="1">
      <alignment vertical="top"/>
    </xf>
    <xf numFmtId="8" fontId="11" fillId="0" borderId="1" xfId="0" applyNumberFormat="1" applyFont="1" applyBorder="1" applyAlignment="1">
      <alignment vertical="top"/>
    </xf>
    <xf numFmtId="1" fontId="11" fillId="0" borderId="1" xfId="1" applyNumberFormat="1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1" fontId="3" fillId="3" borderId="15" xfId="1" applyNumberFormat="1" applyFont="1" applyFill="1" applyBorder="1" applyAlignment="1">
      <alignment horizontal="right"/>
    </xf>
    <xf numFmtId="9" fontId="4" fillId="0" borderId="7" xfId="0" applyNumberFormat="1" applyFont="1" applyFill="1" applyBorder="1"/>
    <xf numFmtId="9" fontId="4" fillId="0" borderId="0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333241</xdr:colOff>
      <xdr:row>0</xdr:row>
      <xdr:rowOff>496575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057141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sqref="A1:F1"/>
    </sheetView>
  </sheetViews>
  <sheetFormatPr defaultRowHeight="15" x14ac:dyDescent="0.25"/>
  <cols>
    <col min="1" max="1" width="11.140625" style="20" customWidth="1"/>
    <col min="2" max="2" width="11.28515625" style="20" customWidth="1"/>
    <col min="3" max="3" width="50.140625" style="28" customWidth="1"/>
    <col min="4" max="4" width="8.42578125" style="29" bestFit="1" customWidth="1"/>
    <col min="5" max="5" width="7.7109375" style="30" customWidth="1"/>
    <col min="6" max="6" width="10.140625" style="29" bestFit="1" customWidth="1"/>
    <col min="7" max="7" width="9.5703125" bestFit="1" customWidth="1"/>
    <col min="8" max="8" width="11.140625" customWidth="1"/>
    <col min="9" max="9" width="9.7109375" bestFit="1" customWidth="1"/>
    <col min="10" max="10" width="0" hidden="1" customWidth="1"/>
    <col min="11" max="12" width="9.5703125" bestFit="1" customWidth="1"/>
  </cols>
  <sheetData>
    <row r="1" spans="1:12" ht="41.25" customHeight="1" x14ac:dyDescent="0.25">
      <c r="A1" s="56" t="s">
        <v>0</v>
      </c>
      <c r="B1" s="56"/>
      <c r="C1" s="56"/>
      <c r="D1" s="56"/>
      <c r="E1" s="56"/>
      <c r="F1" s="56"/>
    </row>
    <row r="2" spans="1:12" s="3" customFormat="1" ht="48" x14ac:dyDescent="0.25">
      <c r="A2" s="1" t="s">
        <v>1</v>
      </c>
      <c r="B2" s="1" t="s">
        <v>25</v>
      </c>
      <c r="C2" s="32" t="s">
        <v>43</v>
      </c>
      <c r="D2" s="1" t="s">
        <v>2</v>
      </c>
      <c r="E2" s="2" t="s">
        <v>3</v>
      </c>
      <c r="F2" s="1" t="s">
        <v>4</v>
      </c>
    </row>
    <row r="3" spans="1:12" ht="300" x14ac:dyDescent="0.25">
      <c r="A3" s="4" t="s">
        <v>27</v>
      </c>
      <c r="B3" s="4" t="s">
        <v>37</v>
      </c>
      <c r="C3" s="33" t="s">
        <v>47</v>
      </c>
      <c r="D3" s="45">
        <v>4287.08</v>
      </c>
      <c r="E3" s="46">
        <v>1</v>
      </c>
      <c r="F3" s="45">
        <f>D3*E3</f>
        <v>4287.08</v>
      </c>
      <c r="J3">
        <f>LEN(B3)</f>
        <v>42</v>
      </c>
    </row>
    <row r="4" spans="1:12" ht="84" x14ac:dyDescent="0.25">
      <c r="A4" s="4" t="s">
        <v>27</v>
      </c>
      <c r="B4" s="4" t="s">
        <v>38</v>
      </c>
      <c r="C4" s="33" t="s">
        <v>5</v>
      </c>
      <c r="D4" s="45">
        <v>109.8</v>
      </c>
      <c r="E4" s="46">
        <v>5</v>
      </c>
      <c r="F4" s="45">
        <f>D4*E4</f>
        <v>549</v>
      </c>
      <c r="J4">
        <f t="shared" ref="J4:J10" si="0">LEN(B4)</f>
        <v>50</v>
      </c>
    </row>
    <row r="5" spans="1:12" ht="96" x14ac:dyDescent="0.25">
      <c r="A5" s="4" t="s">
        <v>27</v>
      </c>
      <c r="B5" s="4" t="s">
        <v>39</v>
      </c>
      <c r="C5" s="33" t="s">
        <v>6</v>
      </c>
      <c r="D5" s="45">
        <v>85.399999999999991</v>
      </c>
      <c r="E5" s="46">
        <v>16</v>
      </c>
      <c r="F5" s="45">
        <f>D5*E5</f>
        <v>1366.3999999999999</v>
      </c>
      <c r="J5">
        <f t="shared" si="0"/>
        <v>47</v>
      </c>
    </row>
    <row r="6" spans="1:12" ht="36" x14ac:dyDescent="0.25">
      <c r="A6" s="4" t="s">
        <v>7</v>
      </c>
      <c r="B6" s="4" t="s">
        <v>7</v>
      </c>
      <c r="C6" s="33" t="s">
        <v>7</v>
      </c>
      <c r="D6" s="45">
        <v>500</v>
      </c>
      <c r="E6" s="46">
        <v>1</v>
      </c>
      <c r="F6" s="45">
        <f t="shared" ref="F6:F8" si="1">D6*E6</f>
        <v>500</v>
      </c>
      <c r="J6">
        <f t="shared" si="0"/>
        <v>32</v>
      </c>
    </row>
    <row r="7" spans="1:12" ht="108" x14ac:dyDescent="0.25">
      <c r="A7" s="4" t="s">
        <v>8</v>
      </c>
      <c r="B7" s="4" t="s">
        <v>40</v>
      </c>
      <c r="C7" s="33" t="s">
        <v>9</v>
      </c>
      <c r="D7" s="45">
        <v>7558.52</v>
      </c>
      <c r="E7" s="47">
        <v>1</v>
      </c>
      <c r="F7" s="45">
        <f t="shared" si="1"/>
        <v>7558.52</v>
      </c>
      <c r="J7">
        <f t="shared" si="0"/>
        <v>43</v>
      </c>
      <c r="K7" s="35"/>
    </row>
    <row r="8" spans="1:12" ht="38.25" x14ac:dyDescent="0.25">
      <c r="A8" s="5" t="s">
        <v>10</v>
      </c>
      <c r="B8" s="5" t="s">
        <v>42</v>
      </c>
      <c r="C8" s="33" t="s">
        <v>44</v>
      </c>
      <c r="D8" s="45">
        <v>0</v>
      </c>
      <c r="E8" s="47">
        <v>1</v>
      </c>
      <c r="F8" s="45">
        <f t="shared" si="1"/>
        <v>0</v>
      </c>
      <c r="J8">
        <f t="shared" si="0"/>
        <v>37</v>
      </c>
      <c r="K8" s="35"/>
    </row>
    <row r="9" spans="1:12" ht="48" x14ac:dyDescent="0.25">
      <c r="A9" s="1" t="s">
        <v>1</v>
      </c>
      <c r="B9" s="1" t="s">
        <v>25</v>
      </c>
      <c r="C9" s="32" t="s">
        <v>43</v>
      </c>
      <c r="D9" s="1" t="s">
        <v>11</v>
      </c>
      <c r="E9" s="2" t="s">
        <v>3</v>
      </c>
      <c r="F9" s="1" t="s">
        <v>12</v>
      </c>
      <c r="J9">
        <f t="shared" si="0"/>
        <v>30</v>
      </c>
      <c r="K9" s="35"/>
    </row>
    <row r="10" spans="1:12" ht="144.75" thickBot="1" x14ac:dyDescent="0.3">
      <c r="A10" s="6" t="s">
        <v>13</v>
      </c>
      <c r="B10" s="6" t="s">
        <v>41</v>
      </c>
      <c r="C10" s="34" t="s">
        <v>14</v>
      </c>
      <c r="D10" s="48">
        <v>1464</v>
      </c>
      <c r="E10" s="49">
        <v>1</v>
      </c>
      <c r="F10" s="48">
        <v>1464</v>
      </c>
      <c r="J10">
        <f t="shared" si="0"/>
        <v>50</v>
      </c>
      <c r="K10" s="13"/>
    </row>
    <row r="11" spans="1:12" ht="15.75" thickBot="1" x14ac:dyDescent="0.3">
      <c r="A11" s="7" t="s">
        <v>15</v>
      </c>
      <c r="B11" s="31"/>
      <c r="C11" s="39"/>
      <c r="D11" s="8"/>
      <c r="E11" s="9"/>
      <c r="F11" s="10">
        <f>SUM(F3:F10)</f>
        <v>15725</v>
      </c>
      <c r="J11" s="35"/>
      <c r="K11" s="36"/>
    </row>
    <row r="12" spans="1:12" x14ac:dyDescent="0.25">
      <c r="A12" s="11"/>
      <c r="B12" s="11"/>
      <c r="C12" s="12"/>
      <c r="D12" s="13"/>
      <c r="E12" s="14"/>
      <c r="F12" s="13"/>
      <c r="J12" s="35"/>
      <c r="K12" s="36"/>
    </row>
    <row r="13" spans="1:12" x14ac:dyDescent="0.25">
      <c r="A13" s="11"/>
      <c r="B13" s="11"/>
      <c r="C13" s="37" t="s">
        <v>35</v>
      </c>
      <c r="D13" s="38" t="s">
        <v>28</v>
      </c>
      <c r="E13" s="53"/>
      <c r="F13" s="27"/>
      <c r="J13" s="35"/>
      <c r="K13" s="35"/>
    </row>
    <row r="14" spans="1:12" x14ac:dyDescent="0.25">
      <c r="A14" s="15"/>
      <c r="B14" s="15"/>
      <c r="C14" s="16" t="s">
        <v>16</v>
      </c>
      <c r="D14" s="17">
        <v>0.85</v>
      </c>
      <c r="E14" s="54"/>
      <c r="F14" s="18">
        <f>18500*D14</f>
        <v>15725</v>
      </c>
      <c r="G14" s="19"/>
      <c r="I14" s="19"/>
      <c r="J14" s="35"/>
      <c r="K14" s="35"/>
      <c r="L14" s="19"/>
    </row>
    <row r="15" spans="1:12" x14ac:dyDescent="0.25">
      <c r="C15" s="21" t="s">
        <v>17</v>
      </c>
      <c r="D15" s="22">
        <v>0.02</v>
      </c>
      <c r="E15" s="55"/>
      <c r="F15" s="23">
        <f>D15*18500</f>
        <v>370</v>
      </c>
      <c r="J15" s="35"/>
      <c r="K15" s="35"/>
      <c r="L15" s="19"/>
    </row>
    <row r="16" spans="1:12" x14ac:dyDescent="0.25">
      <c r="C16" s="21" t="s">
        <v>18</v>
      </c>
      <c r="D16" s="22">
        <v>0.02</v>
      </c>
      <c r="E16" s="55"/>
      <c r="F16" s="23">
        <f t="shared" ref="F16:F20" si="2">D16*18500</f>
        <v>370</v>
      </c>
    </row>
    <row r="17" spans="1:10" x14ac:dyDescent="0.25">
      <c r="C17" s="21" t="s">
        <v>19</v>
      </c>
      <c r="D17" s="22">
        <v>0.06</v>
      </c>
      <c r="E17" s="55"/>
      <c r="F17" s="23">
        <f t="shared" si="2"/>
        <v>1110</v>
      </c>
    </row>
    <row r="18" spans="1:10" x14ac:dyDescent="0.25">
      <c r="C18" s="21" t="s">
        <v>20</v>
      </c>
      <c r="D18" s="22">
        <v>0.02</v>
      </c>
      <c r="E18" s="55"/>
      <c r="F18" s="23">
        <f t="shared" si="2"/>
        <v>370</v>
      </c>
    </row>
    <row r="19" spans="1:10" x14ac:dyDescent="0.25">
      <c r="C19" s="21" t="s">
        <v>21</v>
      </c>
      <c r="D19" s="22">
        <v>0.01</v>
      </c>
      <c r="E19" s="55"/>
      <c r="F19" s="23">
        <f t="shared" si="2"/>
        <v>185</v>
      </c>
    </row>
    <row r="20" spans="1:10" x14ac:dyDescent="0.25">
      <c r="C20" s="21" t="s">
        <v>22</v>
      </c>
      <c r="D20" s="22">
        <v>0.02</v>
      </c>
      <c r="E20" s="55"/>
      <c r="F20" s="23">
        <f t="shared" si="2"/>
        <v>370</v>
      </c>
      <c r="J20" s="24"/>
    </row>
    <row r="21" spans="1:10" ht="41.25" customHeight="1" x14ac:dyDescent="0.25">
      <c r="C21" s="25" t="s">
        <v>23</v>
      </c>
      <c r="D21" s="57" t="s">
        <v>24</v>
      </c>
      <c r="E21" s="57"/>
      <c r="F21" s="26">
        <v>0</v>
      </c>
    </row>
    <row r="22" spans="1:10" x14ac:dyDescent="0.25">
      <c r="C22" s="59" t="s">
        <v>36</v>
      </c>
      <c r="D22" s="60"/>
      <c r="E22" s="60"/>
      <c r="F22" s="27">
        <f>SUM(F14:F20)</f>
        <v>18500</v>
      </c>
    </row>
    <row r="24" spans="1:10" ht="15.75" x14ac:dyDescent="0.25">
      <c r="A24" s="58" t="s">
        <v>26</v>
      </c>
      <c r="B24" s="58"/>
      <c r="C24" s="58"/>
      <c r="D24" s="58"/>
      <c r="E24" s="58"/>
      <c r="F24" s="58"/>
    </row>
    <row r="25" spans="1:10" ht="36" x14ac:dyDescent="0.25">
      <c r="A25" s="40" t="s">
        <v>1</v>
      </c>
      <c r="B25" s="40" t="s">
        <v>25</v>
      </c>
      <c r="C25" s="41" t="s">
        <v>43</v>
      </c>
      <c r="D25" s="40" t="s">
        <v>33</v>
      </c>
      <c r="E25" s="42" t="s">
        <v>3</v>
      </c>
      <c r="F25" s="40" t="s">
        <v>34</v>
      </c>
    </row>
    <row r="26" spans="1:10" ht="276" x14ac:dyDescent="0.25">
      <c r="A26" s="43" t="s">
        <v>27</v>
      </c>
      <c r="B26" s="43" t="s">
        <v>37</v>
      </c>
      <c r="C26" s="44" t="s">
        <v>45</v>
      </c>
      <c r="D26" s="50">
        <v>1207.8</v>
      </c>
      <c r="E26" s="51"/>
      <c r="F26" s="52">
        <f>E26*D26</f>
        <v>0</v>
      </c>
    </row>
    <row r="27" spans="1:10" ht="276" x14ac:dyDescent="0.25">
      <c r="A27" s="43" t="s">
        <v>27</v>
      </c>
      <c r="B27" s="43" t="s">
        <v>37</v>
      </c>
      <c r="C27" s="44" t="s">
        <v>46</v>
      </c>
      <c r="D27" s="50">
        <v>1329.8</v>
      </c>
      <c r="E27" s="51"/>
      <c r="F27" s="52">
        <f t="shared" ref="F27:F29" si="3">E27*D27</f>
        <v>0</v>
      </c>
    </row>
    <row r="28" spans="1:10" ht="24" x14ac:dyDescent="0.25">
      <c r="A28" s="43" t="s">
        <v>29</v>
      </c>
      <c r="B28" s="43" t="s">
        <v>31</v>
      </c>
      <c r="C28" s="44" t="s">
        <v>31</v>
      </c>
      <c r="D28" s="50">
        <v>600</v>
      </c>
      <c r="E28" s="51"/>
      <c r="F28" s="52">
        <f t="shared" si="3"/>
        <v>0</v>
      </c>
    </row>
    <row r="29" spans="1:10" ht="24" x14ac:dyDescent="0.25">
      <c r="A29" s="43" t="s">
        <v>30</v>
      </c>
      <c r="B29" s="43" t="s">
        <v>32</v>
      </c>
      <c r="C29" s="44" t="s">
        <v>32</v>
      </c>
      <c r="D29" s="50">
        <v>750</v>
      </c>
      <c r="E29" s="51"/>
      <c r="F29" s="52">
        <f t="shared" si="3"/>
        <v>0</v>
      </c>
    </row>
  </sheetData>
  <mergeCells count="4">
    <mergeCell ref="A1:F1"/>
    <mergeCell ref="D21:E21"/>
    <mergeCell ref="A24:F24"/>
    <mergeCell ref="C22:E2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A1&gt;1200</vt:lpstr>
      <vt:lpstr>'A1&gt;1200'!Area_stampa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2015-09-12T09:12:18Z</dcterms:modified>
</cp:coreProperties>
</file>